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89" i="1"/>
  <c r="F88" i="1" s="1"/>
  <c r="E89" i="1"/>
  <c r="E88" i="1"/>
  <c r="E94" i="1" s="1"/>
  <c r="F86" i="1"/>
  <c r="E86" i="1"/>
  <c r="J79" i="1"/>
  <c r="I77" i="1"/>
  <c r="H77" i="1"/>
  <c r="G77" i="1"/>
  <c r="F77" i="1"/>
  <c r="E77" i="1"/>
  <c r="J75" i="1"/>
  <c r="J73" i="1"/>
  <c r="I72" i="1"/>
  <c r="J72" i="1" s="1"/>
  <c r="H72" i="1"/>
  <c r="G72" i="1"/>
  <c r="F72" i="1"/>
  <c r="E72" i="1"/>
  <c r="E59" i="1" s="1"/>
  <c r="J70" i="1"/>
  <c r="I69" i="1"/>
  <c r="H69" i="1"/>
  <c r="J69" i="1" s="1"/>
  <c r="G69" i="1"/>
  <c r="F69" i="1"/>
  <c r="E69" i="1"/>
  <c r="J68" i="1"/>
  <c r="J67" i="1"/>
  <c r="I62" i="1"/>
  <c r="J62" i="1" s="1"/>
  <c r="H62" i="1"/>
  <c r="G62" i="1"/>
  <c r="G59" i="1" s="1"/>
  <c r="F62" i="1"/>
  <c r="F59" i="1" s="1"/>
  <c r="E62" i="1"/>
  <c r="J61" i="1"/>
  <c r="J60" i="1"/>
  <c r="I59" i="1"/>
  <c r="J58" i="1"/>
  <c r="J56" i="1"/>
  <c r="I54" i="1"/>
  <c r="J54" i="1" s="1"/>
  <c r="H54" i="1"/>
  <c r="G54" i="1"/>
  <c r="G43" i="1" s="1"/>
  <c r="F54" i="1"/>
  <c r="E54" i="1"/>
  <c r="J53" i="1"/>
  <c r="J52" i="1"/>
  <c r="J51" i="1"/>
  <c r="J50" i="1"/>
  <c r="J49" i="1"/>
  <c r="J48" i="1"/>
  <c r="J47" i="1"/>
  <c r="J46" i="1"/>
  <c r="J45" i="1"/>
  <c r="I44" i="1"/>
  <c r="J44" i="1" s="1"/>
  <c r="H44" i="1"/>
  <c r="G44" i="1"/>
  <c r="F44" i="1"/>
  <c r="F43" i="1" s="1"/>
  <c r="F82" i="1" s="1"/>
  <c r="F87" i="1" s="1"/>
  <c r="F95" i="1" s="1"/>
  <c r="E44" i="1"/>
  <c r="E43" i="1"/>
  <c r="I40" i="1"/>
  <c r="J40" i="1" s="1"/>
  <c r="H40" i="1"/>
  <c r="G40" i="1"/>
  <c r="F40" i="1"/>
  <c r="J39" i="1"/>
  <c r="J38" i="1"/>
  <c r="I37" i="1"/>
  <c r="J37" i="1" s="1"/>
  <c r="H37" i="1"/>
  <c r="G37" i="1"/>
  <c r="F37" i="1"/>
  <c r="E37" i="1"/>
  <c r="E40" i="1" s="1"/>
  <c r="I35" i="1"/>
  <c r="E32" i="1"/>
  <c r="H30" i="1"/>
  <c r="H35" i="1" s="1"/>
  <c r="G30" i="1"/>
  <c r="G35" i="1" s="1"/>
  <c r="F30" i="1"/>
  <c r="F35" i="1" s="1"/>
  <c r="E30" i="1"/>
  <c r="E35" i="1" s="1"/>
  <c r="J27" i="1"/>
  <c r="J26" i="1"/>
  <c r="I21" i="1"/>
  <c r="H21" i="1"/>
  <c r="G21" i="1"/>
  <c r="G29" i="1" s="1"/>
  <c r="G36" i="1" s="1"/>
  <c r="G41" i="1" s="1"/>
  <c r="F21" i="1"/>
  <c r="E21" i="1"/>
  <c r="I16" i="1"/>
  <c r="H16" i="1"/>
  <c r="G16" i="1"/>
  <c r="F16" i="1"/>
  <c r="E16" i="1"/>
  <c r="I8" i="1"/>
  <c r="I7" i="1" s="1"/>
  <c r="I29" i="1" s="1"/>
  <c r="H8" i="1"/>
  <c r="G8" i="1"/>
  <c r="F8" i="1"/>
  <c r="F7" i="1" s="1"/>
  <c r="F29" i="1" s="1"/>
  <c r="E8" i="1"/>
  <c r="E7" i="1" s="1"/>
  <c r="E29" i="1" s="1"/>
  <c r="H7" i="1"/>
  <c r="G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I82" i="1" l="1"/>
  <c r="F36" i="1"/>
  <c r="F41" i="1" s="1"/>
  <c r="H29" i="1"/>
  <c r="H36" i="1" s="1"/>
  <c r="H41" i="1" s="1"/>
  <c r="J21" i="1"/>
  <c r="E82" i="1"/>
  <c r="E87" i="1" s="1"/>
  <c r="E95" i="1" s="1"/>
  <c r="I43" i="1"/>
  <c r="H43" i="1"/>
  <c r="J43" i="1" s="1"/>
  <c r="I36" i="1"/>
  <c r="I87" i="1"/>
  <c r="G82" i="1"/>
  <c r="G87" i="1" s="1"/>
  <c r="G95" i="1" s="1"/>
  <c r="E36" i="1"/>
  <c r="E41" i="1" s="1"/>
  <c r="J77" i="1"/>
  <c r="H59" i="1"/>
  <c r="J59" i="1" s="1"/>
  <c r="J29" i="1" l="1"/>
  <c r="I41" i="1"/>
  <c r="J36" i="1"/>
  <c r="H82" i="1"/>
  <c r="I95" i="1"/>
  <c r="H87" i="1" l="1"/>
  <c r="J82" i="1"/>
  <c r="J41" i="1"/>
  <c r="H95" i="1" l="1"/>
  <c r="J95" i="1" s="1"/>
  <c r="J87" i="1"/>
</calcChain>
</file>

<file path=xl/sharedStrings.xml><?xml version="1.0" encoding="utf-8"?>
<sst xmlns="http://schemas.openxmlformats.org/spreadsheetml/2006/main" count="274" uniqueCount="257">
  <si>
    <t>Tihanyi Közös Önkormányzati Hivatal</t>
  </si>
  <si>
    <t xml:space="preserve">2023. évi költségvetés teljesülése (adatok forintban)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</si>
  <si>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</si>
  <si>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</si>
  <si>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</si>
  <si>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</si>
  <si>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</si>
  <si>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</si>
  <si>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</si>
  <si>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</si>
  <si>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</si>
  <si>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Sor     szám</t>
  </si>
  <si>
    <t>Megnevezés</t>
  </si>
  <si>
    <t>Rovat</t>
  </si>
  <si>
    <t xml:space="preserve">2023. évi </t>
  </si>
  <si>
    <t>2023. évi</t>
  </si>
  <si>
    <t>Teljesítés/Mód</t>
  </si>
  <si>
    <t>száma</t>
  </si>
  <si>
    <t>eredeti előirányzat</t>
  </si>
  <si>
    <t>módosított ei.</t>
  </si>
  <si>
    <t>teljesítés</t>
  </si>
  <si>
    <t>előirányzat %</t>
  </si>
  <si>
    <t>BEVÉTELEK</t>
  </si>
  <si>
    <t>1.</t>
  </si>
  <si>
    <t>Működési célú támogatások ÁH-n belülről (1.1+1.2)</t>
  </si>
  <si>
    <t>B1</t>
  </si>
  <si>
    <t xml:space="preserve">  1.1.</t>
  </si>
  <si>
    <t>Önkormányzatok működési támogatása</t>
  </si>
  <si>
    <t>B11</t>
  </si>
  <si>
    <t xml:space="preserve">  1.1.1</t>
  </si>
  <si>
    <t>Helyi önkormányzatok működési általános támogatása</t>
  </si>
  <si>
    <t>B111</t>
  </si>
  <si>
    <t xml:space="preserve">  1.1.2</t>
  </si>
  <si>
    <t>Egyes köznevelési feladatok támogatása</t>
  </si>
  <si>
    <t>B112</t>
  </si>
  <si>
    <t xml:space="preserve">  1.1.3</t>
  </si>
  <si>
    <t>Települési önkormányzatok szociális és gyermekjóléti feladatainak támogatása</t>
  </si>
  <si>
    <t>B113</t>
  </si>
  <si>
    <t xml:space="preserve">  1.1.4</t>
  </si>
  <si>
    <t>Települési önkormányzatok gyermekétkeztetési feladatainak támogatása</t>
  </si>
  <si>
    <t xml:space="preserve">  1.1.5</t>
  </si>
  <si>
    <t>Kulturális feladatok támogatása</t>
  </si>
  <si>
    <t>B114</t>
  </si>
  <si>
    <t xml:space="preserve">  1.1.6</t>
  </si>
  <si>
    <t>Kiegészítő támogatás</t>
  </si>
  <si>
    <t>B115</t>
  </si>
  <si>
    <t xml:space="preserve">  1.2</t>
  </si>
  <si>
    <t>Egyéb működési célú támogatások bev-ei áh. belülről</t>
  </si>
  <si>
    <t>B16</t>
  </si>
  <si>
    <t xml:space="preserve">  2.</t>
  </si>
  <si>
    <t>Közhatalmi bevételek  (2.1+2.2+2.3+2.4)</t>
  </si>
  <si>
    <t>B3</t>
  </si>
  <si>
    <t xml:space="preserve">  2.1.</t>
  </si>
  <si>
    <t>Vagyoni típusú adók</t>
  </si>
  <si>
    <t>B34</t>
  </si>
  <si>
    <t xml:space="preserve">  2.2.</t>
  </si>
  <si>
    <t>Értékesítési és forgalmi adók</t>
  </si>
  <si>
    <t>B351</t>
  </si>
  <si>
    <t xml:space="preserve">  2.3.</t>
  </si>
  <si>
    <t>Egyéb áruhasználati és szolgáltatási adók</t>
  </si>
  <si>
    <t>B355</t>
  </si>
  <si>
    <t xml:space="preserve">  2.4.</t>
  </si>
  <si>
    <t>Egyéb közhatalmi bevételek</t>
  </si>
  <si>
    <t>B36</t>
  </si>
  <si>
    <t xml:space="preserve">  3.</t>
  </si>
  <si>
    <t>Működési bevételek</t>
  </si>
  <si>
    <t>B4</t>
  </si>
  <si>
    <t xml:space="preserve">  3.1.</t>
  </si>
  <si>
    <t>Szolgáltatások ellenértéke</t>
  </si>
  <si>
    <t>B402</t>
  </si>
  <si>
    <t xml:space="preserve">  3.2.</t>
  </si>
  <si>
    <t>Közvetített szolgáltatások ellenértéke</t>
  </si>
  <si>
    <t>B403</t>
  </si>
  <si>
    <t xml:space="preserve">  3.3.</t>
  </si>
  <si>
    <t>Ellátási díjak</t>
  </si>
  <si>
    <t>B405</t>
  </si>
  <si>
    <t xml:space="preserve">  3.4.</t>
  </si>
  <si>
    <t>Kiszámlázott ÁFA</t>
  </si>
  <si>
    <t>B406</t>
  </si>
  <si>
    <t xml:space="preserve">  3.5.</t>
  </si>
  <si>
    <t>Kamatbevételek</t>
  </si>
  <si>
    <t>B408</t>
  </si>
  <si>
    <t xml:space="preserve">  3.6.</t>
  </si>
  <si>
    <t>Egyéb működési bevételek</t>
  </si>
  <si>
    <t>B411</t>
  </si>
  <si>
    <t>4.</t>
  </si>
  <si>
    <t>Működési célú visszatérítendő támogatások, ÁH-n kívülről</t>
  </si>
  <si>
    <t>B64</t>
  </si>
  <si>
    <t>A.</t>
  </si>
  <si>
    <t>MŰKÖDÉSI CÉLÚ BEVÉTEL (1+2+3+4)</t>
  </si>
  <si>
    <t>5.</t>
  </si>
  <si>
    <t>Felhalmozási célú támogatások ÁH-n belülről</t>
  </si>
  <si>
    <t>B2</t>
  </si>
  <si>
    <t xml:space="preserve">  5.1.</t>
  </si>
  <si>
    <t>Egyéb felhalm. Célú tám. ÁH-n belülről</t>
  </si>
  <si>
    <t>B25</t>
  </si>
  <si>
    <t>6.</t>
  </si>
  <si>
    <t>Felhalmozási bevételek</t>
  </si>
  <si>
    <t>B5</t>
  </si>
  <si>
    <t xml:space="preserve">  6.1.</t>
  </si>
  <si>
    <t>Ingatlan értékesítés</t>
  </si>
  <si>
    <t>B52</t>
  </si>
  <si>
    <t>7.</t>
  </si>
  <si>
    <t>Egyéb felhalmozási célú támog. átvett pénzeszközök</t>
  </si>
  <si>
    <t>B74</t>
  </si>
  <si>
    <t>B.</t>
  </si>
  <si>
    <t>FELHALMOZÁSI CÉLÚ BEVÉTEL (5+6+7)</t>
  </si>
  <si>
    <t>KÖLTSÉGVETÉSI BEVÉTELEK ÖSSZESEN (A+B)</t>
  </si>
  <si>
    <t>8.</t>
  </si>
  <si>
    <t>Belföldi finanszírozási bevételek</t>
  </si>
  <si>
    <t>B81</t>
  </si>
  <si>
    <t xml:space="preserve">  8.1.</t>
  </si>
  <si>
    <t>Előző év költégvetési maradványának igénybevétele</t>
  </si>
  <si>
    <t>B813</t>
  </si>
  <si>
    <t xml:space="preserve">  8.2.</t>
  </si>
  <si>
    <t>Központi, irányító szervi támogatás</t>
  </si>
  <si>
    <t>B816</t>
  </si>
  <si>
    <t>C.</t>
  </si>
  <si>
    <t>FINANSZÍROZÁSI BEVÉTEL (8)</t>
  </si>
  <si>
    <t>BEVÉTELEK MINDÖSSZESEN</t>
  </si>
  <si>
    <t>KIADÁSOK</t>
  </si>
  <si>
    <t xml:space="preserve">  1.</t>
  </si>
  <si>
    <t>Személyi juttatások (1.1+1.2)</t>
  </si>
  <si>
    <t>K1</t>
  </si>
  <si>
    <t xml:space="preserve">Foglalkoztatottak személyi juttatásai </t>
  </si>
  <si>
    <t>K11</t>
  </si>
  <si>
    <t>1.1.1</t>
  </si>
  <si>
    <t>Törvény szerinti illetmények</t>
  </si>
  <si>
    <t>K1101</t>
  </si>
  <si>
    <t>1.1.2</t>
  </si>
  <si>
    <t>Jutalom</t>
  </si>
  <si>
    <t>K1103</t>
  </si>
  <si>
    <t>1.1.3</t>
  </si>
  <si>
    <t>Készenléti, ügyeleti, helyettesítési díj, túlóra</t>
  </si>
  <si>
    <t>K1104</t>
  </si>
  <si>
    <t>1.1.4</t>
  </si>
  <si>
    <t>Végkielégítés</t>
  </si>
  <si>
    <t>K1105</t>
  </si>
  <si>
    <t>1.1.5</t>
  </si>
  <si>
    <t>Jubileumi jutalom</t>
  </si>
  <si>
    <t>K1106</t>
  </si>
  <si>
    <t>1.1.6</t>
  </si>
  <si>
    <t>Béren kívüli juttatás</t>
  </si>
  <si>
    <t>K1107</t>
  </si>
  <si>
    <t>1.1.7</t>
  </si>
  <si>
    <t>Közlekedési költségtérítés</t>
  </si>
  <si>
    <t>K1109</t>
  </si>
  <si>
    <t>1.1.8</t>
  </si>
  <si>
    <t>Egyéb költségtérítések</t>
  </si>
  <si>
    <t>K1110</t>
  </si>
  <si>
    <t>1.1.9</t>
  </si>
  <si>
    <t>Foglalkoztatottak egyéb személyi juttatásai</t>
  </si>
  <si>
    <t>K1113</t>
  </si>
  <si>
    <t>Külső személyi juttatás</t>
  </si>
  <si>
    <t>K12</t>
  </si>
  <si>
    <t>1.2.1</t>
  </si>
  <si>
    <t>Választott tisztségviselők juttatása</t>
  </si>
  <si>
    <t>K121</t>
  </si>
  <si>
    <t>1.2.2</t>
  </si>
  <si>
    <t>Munkavégzésre irányuló egyéb jogviszony</t>
  </si>
  <si>
    <t>K122</t>
  </si>
  <si>
    <t>1.2.3</t>
  </si>
  <si>
    <t>Egyéb külső személyi juttatás</t>
  </si>
  <si>
    <t>K123</t>
  </si>
  <si>
    <t>Munkaadót terhelő járulékok</t>
  </si>
  <si>
    <t>K2</t>
  </si>
  <si>
    <t>Dologi kiadások és különféle befizetések (3.1+3.2+3.3+3.4+3.5)</t>
  </si>
  <si>
    <t>K3</t>
  </si>
  <si>
    <t xml:space="preserve"> Készletbeszerzés</t>
  </si>
  <si>
    <t>K31</t>
  </si>
  <si>
    <t xml:space="preserve"> Kommunikációs szolgáltatás</t>
  </si>
  <si>
    <t>K32</t>
  </si>
  <si>
    <t xml:space="preserve"> Szolgáltatási kiadások</t>
  </si>
  <si>
    <t>K33</t>
  </si>
  <si>
    <t>3.3.1</t>
  </si>
  <si>
    <t xml:space="preserve"> Közüzemi díjak</t>
  </si>
  <si>
    <t>K331</t>
  </si>
  <si>
    <t>3.3.2</t>
  </si>
  <si>
    <t xml:space="preserve"> Bérleti és lízing díjak</t>
  </si>
  <si>
    <t>K333</t>
  </si>
  <si>
    <t>3.3.3</t>
  </si>
  <si>
    <t xml:space="preserve"> Karbantartás, kisjavítási szolgáltatások</t>
  </si>
  <si>
    <t>K334</t>
  </si>
  <si>
    <t>3.3.4</t>
  </si>
  <si>
    <t xml:space="preserve"> Közvetített szolgáltatások</t>
  </si>
  <si>
    <t>K335</t>
  </si>
  <si>
    <t>3.3.5</t>
  </si>
  <si>
    <t xml:space="preserve"> Szakmai tev.segítő szolgáltatás</t>
  </si>
  <si>
    <t>K336</t>
  </si>
  <si>
    <t>3.3.6</t>
  </si>
  <si>
    <t xml:space="preserve"> Egyéb szolgáltatás</t>
  </si>
  <si>
    <t>K337</t>
  </si>
  <si>
    <t>3.4</t>
  </si>
  <si>
    <t>Kiküldetés, reklám, propaganda</t>
  </si>
  <si>
    <t>K34</t>
  </si>
  <si>
    <t>3.4.1</t>
  </si>
  <si>
    <t xml:space="preserve"> Kiküldetés kiadásai</t>
  </si>
  <si>
    <t>K341</t>
  </si>
  <si>
    <t>3.4.2</t>
  </si>
  <si>
    <t xml:space="preserve"> Reklámkiadások</t>
  </si>
  <si>
    <t>K342</t>
  </si>
  <si>
    <t xml:space="preserve">  3.5</t>
  </si>
  <si>
    <t>Különféle befizetések és dologi kiadások</t>
  </si>
  <si>
    <t>K35</t>
  </si>
  <si>
    <t>3.5.1</t>
  </si>
  <si>
    <t xml:space="preserve"> Működési célú ÁFA</t>
  </si>
  <si>
    <t>K351</t>
  </si>
  <si>
    <t>3.5.2</t>
  </si>
  <si>
    <t xml:space="preserve"> Fizetendő ÁFA</t>
  </si>
  <si>
    <t>K352</t>
  </si>
  <si>
    <t>3.5.3</t>
  </si>
  <si>
    <t xml:space="preserve"> Egyéb dologi kiadás</t>
  </si>
  <si>
    <t>K355</t>
  </si>
  <si>
    <t>Ellátottak pénzbeli juttatása</t>
  </si>
  <si>
    <t>K48</t>
  </si>
  <si>
    <t>Egyéb működési célú kiadás</t>
  </si>
  <si>
    <t>K5</t>
  </si>
  <si>
    <t>5.1</t>
  </si>
  <si>
    <t>Helyi önkormányzatok törvényi előíráson alapuló befizetései</t>
  </si>
  <si>
    <t>K502</t>
  </si>
  <si>
    <t>5.2</t>
  </si>
  <si>
    <t>Egyéb működési célú támogatás áh. belülre</t>
  </si>
  <si>
    <t>K506</t>
  </si>
  <si>
    <t>5.3</t>
  </si>
  <si>
    <t>Egyéb működési célú támogatás áh. kívülre</t>
  </si>
  <si>
    <t>K512</t>
  </si>
  <si>
    <t>5.4</t>
  </si>
  <si>
    <t>Működési tartalék</t>
  </si>
  <si>
    <t>K513</t>
  </si>
  <si>
    <t>MŰKÖDÉSI CÉLÚ KIADÁSOK (1+2+3+4+5)</t>
  </si>
  <si>
    <t xml:space="preserve">  6.</t>
  </si>
  <si>
    <t>Beruházások</t>
  </si>
  <si>
    <t>K6</t>
  </si>
  <si>
    <t>Felújítások</t>
  </si>
  <si>
    <t>K7</t>
  </si>
  <si>
    <t>Egyéb felhalmozási célú kiadás</t>
  </si>
  <si>
    <t>K8</t>
  </si>
  <si>
    <t>FELHALMOZÁSI CÉLÚ KIADÁS (6+7+8)</t>
  </si>
  <si>
    <t>KÖLTSÉGVETÉSI KIADÁSOK ÖSSZESEN (A+B)</t>
  </si>
  <si>
    <t>9.</t>
  </si>
  <si>
    <t>Finanszírozási kiadások</t>
  </si>
  <si>
    <t>K91</t>
  </si>
  <si>
    <t>9.1</t>
  </si>
  <si>
    <t>Központi, irányítószervi támogatás folyósítása</t>
  </si>
  <si>
    <t>K915</t>
  </si>
  <si>
    <t xml:space="preserve">  9.1.1</t>
  </si>
  <si>
    <t>Központi, irányítószervi tám. Közös Hivatal</t>
  </si>
  <si>
    <t xml:space="preserve">  9.1.2</t>
  </si>
  <si>
    <t>Központi, irányítószervi tám. Intézmények</t>
  </si>
  <si>
    <t>9.2</t>
  </si>
  <si>
    <t>Államháztartáson belüli megelőleg. visszafizetése</t>
  </si>
  <si>
    <t>K914</t>
  </si>
  <si>
    <t>9.3</t>
  </si>
  <si>
    <t>Hosszúlejáratú hitelek visszafizetése</t>
  </si>
  <si>
    <t>K917</t>
  </si>
  <si>
    <t>FINANSZÍROZÁSI KIADÁS (9)</t>
  </si>
  <si>
    <t>KIADÁSOK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</si>
</sst>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 wrapText="1"/>
    </xf>
    <xf numFmtId="9" fontId="10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9" fontId="3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9" fontId="8" fillId="0" borderId="1" xfId="1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9" fontId="10" fillId="2" borderId="1" xfId="1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9" fontId="10" fillId="0" borderId="1" xfId="1" applyFont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9" fontId="3" fillId="2" borderId="1" xfId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82" zoomScaleNormal="100" workbookViewId="0">
      <selection sqref="A1:J1"/>
    </sheetView>
  </sheetViews>
  <sheetFormatPr defaultRowHeight="15.6" x14ac:dyDescent="0.3"/>
  <cols>
    <col min="1" max="1" width="4.44140625" style="71" bestFit="1" customWidth="1"/>
    <col min="2" max="2" width="6.33203125" style="5" customWidth="1"/>
    <col min="3" max="3" width="61.6640625" customWidth="1"/>
    <col min="4" max="4" width="10.5546875" customWidth="1"/>
    <col min="5" max="5" width="16.5546875" style="72" customWidth="1"/>
    <col min="6" max="10" width="15.109375" style="72" customWidth="1"/>
    <col min="11" max="11" width="9.88671875" bestFit="1" customWidth="1"/>
    <col min="13" max="13" width="10.88671875" bestFit="1" customWidth="1"/>
  </cols>
  <sheetData>
    <row r="1" spans="1:10" s="1" customFormat="1" ht="13.8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13.8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5" customFormat="1" ht="15.75" x14ac:dyDescent="0.25">
      <c r="A3" s="2"/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x14ac:dyDescent="0.3">
      <c r="A4" s="83">
        <v>1</v>
      </c>
      <c r="B4" s="84" t="s">
        <v>11</v>
      </c>
      <c r="C4" s="86" t="s">
        <v>12</v>
      </c>
      <c r="D4" s="8" t="s">
        <v>13</v>
      </c>
      <c r="E4" s="9" t="s">
        <v>14</v>
      </c>
      <c r="F4" s="10">
        <v>45107</v>
      </c>
      <c r="G4" s="10">
        <v>45199</v>
      </c>
      <c r="H4" s="10">
        <v>45291</v>
      </c>
      <c r="I4" s="11" t="s">
        <v>15</v>
      </c>
      <c r="J4" s="12" t="s">
        <v>16</v>
      </c>
    </row>
    <row r="5" spans="1:10" ht="16.5" customHeight="1" x14ac:dyDescent="0.3">
      <c r="A5" s="83"/>
      <c r="B5" s="85"/>
      <c r="C5" s="86"/>
      <c r="D5" s="13" t="s">
        <v>17</v>
      </c>
      <c r="E5" s="14" t="s">
        <v>18</v>
      </c>
      <c r="F5" s="14" t="s">
        <v>19</v>
      </c>
      <c r="G5" s="14" t="s">
        <v>19</v>
      </c>
      <c r="H5" s="14" t="s">
        <v>19</v>
      </c>
      <c r="I5" s="15" t="s">
        <v>20</v>
      </c>
      <c r="J5" s="15" t="s">
        <v>21</v>
      </c>
    </row>
    <row r="6" spans="1:10" x14ac:dyDescent="0.3">
      <c r="A6" s="6">
        <f>A4+1</f>
        <v>2</v>
      </c>
      <c r="B6" s="74" t="s">
        <v>22</v>
      </c>
      <c r="C6" s="75"/>
      <c r="D6" s="75"/>
      <c r="E6" s="75"/>
      <c r="F6" s="75"/>
      <c r="G6" s="75"/>
      <c r="H6" s="75"/>
      <c r="I6" s="75"/>
      <c r="J6" s="76"/>
    </row>
    <row r="7" spans="1:10" ht="16.2" x14ac:dyDescent="0.3">
      <c r="A7" s="6">
        <f>A6+1</f>
        <v>3</v>
      </c>
      <c r="B7" s="16" t="s">
        <v>23</v>
      </c>
      <c r="C7" s="17" t="s">
        <v>24</v>
      </c>
      <c r="D7" s="16" t="s">
        <v>25</v>
      </c>
      <c r="E7" s="18">
        <f>E8+E15</f>
        <v>0</v>
      </c>
      <c r="F7" s="18">
        <f t="shared" ref="F7:I7" si="0">F8+F15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9">
        <v>0</v>
      </c>
    </row>
    <row r="8" spans="1:10" ht="16.2" x14ac:dyDescent="0.3">
      <c r="A8" s="6">
        <f>A7+1</f>
        <v>4</v>
      </c>
      <c r="B8" s="20" t="s">
        <v>26</v>
      </c>
      <c r="C8" s="21" t="s">
        <v>27</v>
      </c>
      <c r="D8" s="20" t="s">
        <v>28</v>
      </c>
      <c r="E8" s="22">
        <f>SUM(E9:E14)</f>
        <v>0</v>
      </c>
      <c r="F8" s="23">
        <f>SUM(F9:F14)</f>
        <v>0</v>
      </c>
      <c r="G8" s="23">
        <f>SUM(G9:G14)</f>
        <v>0</v>
      </c>
      <c r="H8" s="23">
        <f>SUM(H9:H14)</f>
        <v>0</v>
      </c>
      <c r="I8" s="23">
        <f>SUM(I9:I14)</f>
        <v>0</v>
      </c>
      <c r="J8" s="19">
        <v>0</v>
      </c>
    </row>
    <row r="9" spans="1:10" ht="18" customHeight="1" x14ac:dyDescent="0.3">
      <c r="A9" s="6">
        <f t="shared" ref="A9:A72" si="1">A8+1</f>
        <v>5</v>
      </c>
      <c r="B9" s="24" t="s">
        <v>29</v>
      </c>
      <c r="C9" s="25" t="s">
        <v>30</v>
      </c>
      <c r="D9" s="7" t="s">
        <v>31</v>
      </c>
      <c r="E9" s="26"/>
      <c r="F9" s="26"/>
      <c r="G9" s="26"/>
      <c r="H9" s="26"/>
      <c r="I9" s="26"/>
      <c r="J9" s="19"/>
    </row>
    <row r="10" spans="1:10" ht="18" customHeight="1" x14ac:dyDescent="0.3">
      <c r="A10" s="6">
        <f t="shared" si="1"/>
        <v>6</v>
      </c>
      <c r="B10" s="24" t="s">
        <v>32</v>
      </c>
      <c r="C10" s="25" t="s">
        <v>33</v>
      </c>
      <c r="D10" s="7" t="s">
        <v>34</v>
      </c>
      <c r="E10" s="26"/>
      <c r="F10" s="26"/>
      <c r="G10" s="26"/>
      <c r="H10" s="26"/>
      <c r="I10" s="26"/>
      <c r="J10" s="19"/>
    </row>
    <row r="11" spans="1:10" ht="27" customHeight="1" x14ac:dyDescent="0.3">
      <c r="A11" s="6">
        <f t="shared" si="1"/>
        <v>7</v>
      </c>
      <c r="B11" s="24" t="s">
        <v>35</v>
      </c>
      <c r="C11" s="27" t="s">
        <v>36</v>
      </c>
      <c r="D11" s="7" t="s">
        <v>37</v>
      </c>
      <c r="E11" s="26"/>
      <c r="F11" s="26"/>
      <c r="G11" s="26"/>
      <c r="H11" s="26"/>
      <c r="I11" s="26"/>
      <c r="J11" s="19"/>
    </row>
    <row r="12" spans="1:10" ht="30.75" customHeight="1" x14ac:dyDescent="0.3">
      <c r="A12" s="6">
        <f t="shared" si="1"/>
        <v>8</v>
      </c>
      <c r="B12" s="24" t="s">
        <v>38</v>
      </c>
      <c r="C12" s="27" t="s">
        <v>39</v>
      </c>
      <c r="D12" s="7" t="s">
        <v>37</v>
      </c>
      <c r="E12" s="26"/>
      <c r="F12" s="26"/>
      <c r="G12" s="26"/>
      <c r="H12" s="26"/>
      <c r="I12" s="26"/>
      <c r="J12" s="19"/>
    </row>
    <row r="13" spans="1:10" ht="21.75" customHeight="1" x14ac:dyDescent="0.3">
      <c r="A13" s="6">
        <f t="shared" si="1"/>
        <v>9</v>
      </c>
      <c r="B13" s="24" t="s">
        <v>40</v>
      </c>
      <c r="C13" s="25" t="s">
        <v>41</v>
      </c>
      <c r="D13" s="7" t="s">
        <v>42</v>
      </c>
      <c r="E13" s="26"/>
      <c r="F13" s="26"/>
      <c r="G13" s="26"/>
      <c r="H13" s="26"/>
      <c r="I13" s="26"/>
      <c r="J13" s="19"/>
    </row>
    <row r="14" spans="1:10" ht="17.25" customHeight="1" x14ac:dyDescent="0.3">
      <c r="A14" s="6">
        <f t="shared" si="1"/>
        <v>10</v>
      </c>
      <c r="B14" s="24" t="s">
        <v>43</v>
      </c>
      <c r="C14" s="25" t="s">
        <v>44</v>
      </c>
      <c r="D14" s="7" t="s">
        <v>45</v>
      </c>
      <c r="E14" s="26"/>
      <c r="F14" s="26"/>
      <c r="G14" s="26"/>
      <c r="H14" s="26"/>
      <c r="I14" s="26"/>
      <c r="J14" s="19"/>
    </row>
    <row r="15" spans="1:10" ht="16.2" x14ac:dyDescent="0.3">
      <c r="A15" s="6">
        <f t="shared" si="1"/>
        <v>11</v>
      </c>
      <c r="B15" s="21" t="s">
        <v>46</v>
      </c>
      <c r="C15" s="17" t="s">
        <v>47</v>
      </c>
      <c r="D15" s="16" t="s">
        <v>48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19">
        <v>0</v>
      </c>
    </row>
    <row r="16" spans="1:10" ht="16.2" x14ac:dyDescent="0.3">
      <c r="A16" s="6">
        <f t="shared" si="1"/>
        <v>12</v>
      </c>
      <c r="B16" s="16" t="s">
        <v>49</v>
      </c>
      <c r="C16" s="17" t="s">
        <v>50</v>
      </c>
      <c r="D16" s="16" t="s">
        <v>51</v>
      </c>
      <c r="E16" s="28">
        <f>E17+E18+E19+E20</f>
        <v>0</v>
      </c>
      <c r="F16" s="29">
        <f>F17+F18+F19+F20</f>
        <v>0</v>
      </c>
      <c r="G16" s="29">
        <f>G17+G18+G19+G20</f>
        <v>0</v>
      </c>
      <c r="H16" s="29">
        <f>H17+H18+H19+H20</f>
        <v>0</v>
      </c>
      <c r="I16" s="29">
        <f>I17+I18+I19+I20</f>
        <v>0</v>
      </c>
      <c r="J16" s="30">
        <v>0</v>
      </c>
    </row>
    <row r="17" spans="1:10" ht="16.2" x14ac:dyDescent="0.3">
      <c r="A17" s="6">
        <f t="shared" si="1"/>
        <v>13</v>
      </c>
      <c r="B17" s="31" t="s">
        <v>52</v>
      </c>
      <c r="C17" s="32" t="s">
        <v>53</v>
      </c>
      <c r="D17" s="33" t="s">
        <v>54</v>
      </c>
      <c r="E17" s="34"/>
      <c r="F17" s="28"/>
      <c r="G17" s="28"/>
      <c r="H17" s="28"/>
      <c r="I17" s="28"/>
      <c r="J17" s="19"/>
    </row>
    <row r="18" spans="1:10" ht="16.2" x14ac:dyDescent="0.3">
      <c r="A18" s="6">
        <f t="shared" si="1"/>
        <v>14</v>
      </c>
      <c r="B18" s="31" t="s">
        <v>55</v>
      </c>
      <c r="C18" s="32" t="s">
        <v>56</v>
      </c>
      <c r="D18" s="33" t="s">
        <v>57</v>
      </c>
      <c r="E18" s="34"/>
      <c r="F18" s="28"/>
      <c r="G18" s="28"/>
      <c r="H18" s="28"/>
      <c r="I18" s="28"/>
      <c r="J18" s="19"/>
    </row>
    <row r="19" spans="1:10" ht="16.2" x14ac:dyDescent="0.3">
      <c r="A19" s="6">
        <f t="shared" si="1"/>
        <v>15</v>
      </c>
      <c r="B19" s="31" t="s">
        <v>58</v>
      </c>
      <c r="C19" s="31" t="s">
        <v>59</v>
      </c>
      <c r="D19" s="7" t="s">
        <v>60</v>
      </c>
      <c r="E19" s="34"/>
      <c r="F19" s="28"/>
      <c r="G19" s="28"/>
      <c r="H19" s="28"/>
      <c r="I19" s="28"/>
      <c r="J19" s="19"/>
    </row>
    <row r="20" spans="1:10" ht="16.2" x14ac:dyDescent="0.3">
      <c r="A20" s="6">
        <f t="shared" si="1"/>
        <v>16</v>
      </c>
      <c r="B20" s="31" t="s">
        <v>61</v>
      </c>
      <c r="C20" s="31" t="s">
        <v>62</v>
      </c>
      <c r="D20" s="7" t="s">
        <v>63</v>
      </c>
      <c r="E20" s="26"/>
      <c r="F20" s="23"/>
      <c r="G20" s="23"/>
      <c r="H20" s="23"/>
      <c r="I20" s="23"/>
      <c r="J20" s="19"/>
    </row>
    <row r="21" spans="1:10" ht="16.2" x14ac:dyDescent="0.3">
      <c r="A21" s="6">
        <f t="shared" si="1"/>
        <v>17</v>
      </c>
      <c r="B21" s="17" t="s">
        <v>64</v>
      </c>
      <c r="C21" s="17" t="s">
        <v>65</v>
      </c>
      <c r="D21" s="16" t="s">
        <v>66</v>
      </c>
      <c r="E21" s="23">
        <f>SUM(E22:E27)</f>
        <v>0</v>
      </c>
      <c r="F21" s="35">
        <f t="shared" ref="F21:I21" si="2">SUM(F22:F27)</f>
        <v>1377</v>
      </c>
      <c r="G21" s="35">
        <f t="shared" si="2"/>
        <v>1377</v>
      </c>
      <c r="H21" s="35">
        <f t="shared" si="2"/>
        <v>49494</v>
      </c>
      <c r="I21" s="35">
        <f t="shared" si="2"/>
        <v>49494</v>
      </c>
      <c r="J21" s="30">
        <f t="shared" ref="J21:J41" si="3">I21/H21</f>
        <v>1</v>
      </c>
    </row>
    <row r="22" spans="1:10" ht="16.2" x14ac:dyDescent="0.3">
      <c r="A22" s="6">
        <f t="shared" si="1"/>
        <v>18</v>
      </c>
      <c r="B22" s="31" t="s">
        <v>67</v>
      </c>
      <c r="C22" s="31" t="s">
        <v>68</v>
      </c>
      <c r="D22" s="7" t="s">
        <v>69</v>
      </c>
      <c r="E22" s="26"/>
      <c r="F22" s="26"/>
      <c r="G22" s="26"/>
      <c r="H22" s="26"/>
      <c r="I22" s="26"/>
      <c r="J22" s="19"/>
    </row>
    <row r="23" spans="1:10" ht="16.2" x14ac:dyDescent="0.3">
      <c r="A23" s="6">
        <f t="shared" si="1"/>
        <v>19</v>
      </c>
      <c r="B23" s="31" t="s">
        <v>70</v>
      </c>
      <c r="C23" s="31" t="s">
        <v>71</v>
      </c>
      <c r="D23" s="7" t="s">
        <v>72</v>
      </c>
      <c r="E23" s="26"/>
      <c r="F23" s="26"/>
      <c r="G23" s="26"/>
      <c r="H23" s="26"/>
      <c r="I23" s="26"/>
      <c r="J23" s="19"/>
    </row>
    <row r="24" spans="1:10" ht="16.2" x14ac:dyDescent="0.3">
      <c r="A24" s="6">
        <f t="shared" si="1"/>
        <v>20</v>
      </c>
      <c r="B24" s="31" t="s">
        <v>73</v>
      </c>
      <c r="C24" s="31" t="s">
        <v>74</v>
      </c>
      <c r="D24" s="7" t="s">
        <v>75</v>
      </c>
      <c r="E24" s="26"/>
      <c r="F24" s="26"/>
      <c r="G24" s="26"/>
      <c r="H24" s="26"/>
      <c r="I24" s="26"/>
      <c r="J24" s="19"/>
    </row>
    <row r="25" spans="1:10" ht="16.2" x14ac:dyDescent="0.3">
      <c r="A25" s="6">
        <f t="shared" si="1"/>
        <v>21</v>
      </c>
      <c r="B25" s="31" t="s">
        <v>76</v>
      </c>
      <c r="C25" s="31" t="s">
        <v>77</v>
      </c>
      <c r="D25" s="7" t="s">
        <v>78</v>
      </c>
      <c r="E25" s="26"/>
      <c r="F25" s="26"/>
      <c r="G25" s="26"/>
      <c r="H25" s="26"/>
      <c r="I25" s="26"/>
      <c r="J25" s="19"/>
    </row>
    <row r="26" spans="1:10" x14ac:dyDescent="0.3">
      <c r="A26" s="6">
        <f t="shared" si="1"/>
        <v>22</v>
      </c>
      <c r="B26" s="31" t="s">
        <v>79</v>
      </c>
      <c r="C26" s="31" t="s">
        <v>80</v>
      </c>
      <c r="D26" s="7" t="s">
        <v>81</v>
      </c>
      <c r="E26" s="26"/>
      <c r="F26" s="26"/>
      <c r="G26" s="26"/>
      <c r="H26" s="26">
        <v>1</v>
      </c>
      <c r="I26" s="26">
        <v>1</v>
      </c>
      <c r="J26" s="36">
        <f t="shared" si="3"/>
        <v>1</v>
      </c>
    </row>
    <row r="27" spans="1:10" x14ac:dyDescent="0.3">
      <c r="A27" s="6">
        <f t="shared" si="1"/>
        <v>23</v>
      </c>
      <c r="B27" s="31" t="s">
        <v>82</v>
      </c>
      <c r="C27" s="31" t="s">
        <v>83</v>
      </c>
      <c r="D27" s="7" t="s">
        <v>84</v>
      </c>
      <c r="E27" s="26">
        <v>0</v>
      </c>
      <c r="F27" s="26">
        <v>1377</v>
      </c>
      <c r="G27" s="26">
        <v>1377</v>
      </c>
      <c r="H27" s="26">
        <v>49493</v>
      </c>
      <c r="I27" s="26">
        <v>49493</v>
      </c>
      <c r="J27" s="36">
        <f t="shared" si="3"/>
        <v>1</v>
      </c>
    </row>
    <row r="28" spans="1:10" ht="16.2" x14ac:dyDescent="0.3">
      <c r="A28" s="6">
        <f t="shared" si="1"/>
        <v>24</v>
      </c>
      <c r="B28" s="37" t="s">
        <v>85</v>
      </c>
      <c r="C28" s="17" t="s">
        <v>86</v>
      </c>
      <c r="D28" s="16" t="s">
        <v>87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9">
        <v>0</v>
      </c>
    </row>
    <row r="29" spans="1:10" x14ac:dyDescent="0.3">
      <c r="A29" s="38">
        <f t="shared" si="1"/>
        <v>25</v>
      </c>
      <c r="B29" s="39" t="s">
        <v>88</v>
      </c>
      <c r="C29" s="40" t="s">
        <v>89</v>
      </c>
      <c r="D29" s="39"/>
      <c r="E29" s="41">
        <f>E7+E16+E21+E28</f>
        <v>0</v>
      </c>
      <c r="F29" s="41">
        <f>F7+F16+F21+F28</f>
        <v>1377</v>
      </c>
      <c r="G29" s="41">
        <f>G7+G16+G21+G28</f>
        <v>1377</v>
      </c>
      <c r="H29" s="41">
        <f>H7+H16+H21+H28</f>
        <v>49494</v>
      </c>
      <c r="I29" s="41">
        <f>I7+I16+I21+I28</f>
        <v>49494</v>
      </c>
      <c r="J29" s="42">
        <f t="shared" si="3"/>
        <v>1</v>
      </c>
    </row>
    <row r="30" spans="1:10" s="5" customFormat="1" ht="16.2" x14ac:dyDescent="0.3">
      <c r="A30" s="6">
        <f t="shared" si="1"/>
        <v>26</v>
      </c>
      <c r="B30" s="16" t="s">
        <v>90</v>
      </c>
      <c r="C30" s="17" t="s">
        <v>91</v>
      </c>
      <c r="D30" s="43" t="s">
        <v>92</v>
      </c>
      <c r="E30" s="44">
        <f>E31</f>
        <v>0</v>
      </c>
      <c r="F30" s="44">
        <f t="shared" ref="F30:H30" si="4">F33+F34</f>
        <v>0</v>
      </c>
      <c r="G30" s="44">
        <f t="shared" si="4"/>
        <v>0</v>
      </c>
      <c r="H30" s="44">
        <f t="shared" si="4"/>
        <v>0</v>
      </c>
      <c r="I30" s="44"/>
      <c r="J30" s="19"/>
    </row>
    <row r="31" spans="1:10" s="5" customFormat="1" ht="16.2" x14ac:dyDescent="0.3">
      <c r="A31" s="6">
        <f t="shared" si="1"/>
        <v>27</v>
      </c>
      <c r="B31" s="31" t="s">
        <v>93</v>
      </c>
      <c r="C31" s="31" t="s">
        <v>94</v>
      </c>
      <c r="D31" s="15" t="s">
        <v>95</v>
      </c>
      <c r="E31" s="45">
        <v>0</v>
      </c>
      <c r="F31" s="46"/>
      <c r="G31" s="46"/>
      <c r="H31" s="46"/>
      <c r="I31" s="46"/>
      <c r="J31" s="19"/>
    </row>
    <row r="32" spans="1:10" s="5" customFormat="1" ht="16.2" x14ac:dyDescent="0.3">
      <c r="A32" s="6">
        <f t="shared" si="1"/>
        <v>28</v>
      </c>
      <c r="B32" s="16" t="s">
        <v>96</v>
      </c>
      <c r="C32" s="17" t="s">
        <v>97</v>
      </c>
      <c r="D32" s="43" t="s">
        <v>98</v>
      </c>
      <c r="E32" s="44">
        <f>E33</f>
        <v>0</v>
      </c>
      <c r="F32" s="44"/>
      <c r="G32" s="44"/>
      <c r="H32" s="44"/>
      <c r="I32" s="44"/>
      <c r="J32" s="19"/>
    </row>
    <row r="33" spans="1:11" ht="16.2" x14ac:dyDescent="0.3">
      <c r="A33" s="6">
        <f t="shared" si="1"/>
        <v>29</v>
      </c>
      <c r="B33" s="31" t="s">
        <v>99</v>
      </c>
      <c r="C33" s="31" t="s">
        <v>100</v>
      </c>
      <c r="D33" s="15" t="s">
        <v>101</v>
      </c>
      <c r="E33" s="45">
        <v>0</v>
      </c>
      <c r="F33" s="46"/>
      <c r="G33" s="46"/>
      <c r="H33" s="46"/>
      <c r="I33" s="46"/>
      <c r="J33" s="19"/>
    </row>
    <row r="34" spans="1:11" ht="16.2" x14ac:dyDescent="0.3">
      <c r="A34" s="6">
        <f t="shared" si="1"/>
        <v>30</v>
      </c>
      <c r="B34" s="37" t="s">
        <v>102</v>
      </c>
      <c r="C34" s="17" t="s">
        <v>103</v>
      </c>
      <c r="D34" s="43" t="s">
        <v>104</v>
      </c>
      <c r="E34" s="44">
        <v>0</v>
      </c>
      <c r="F34" s="46"/>
      <c r="G34" s="46"/>
      <c r="H34" s="46"/>
      <c r="I34" s="46"/>
      <c r="J34" s="19"/>
    </row>
    <row r="35" spans="1:11" ht="16.2" x14ac:dyDescent="0.3">
      <c r="A35" s="38">
        <f t="shared" si="1"/>
        <v>31</v>
      </c>
      <c r="B35" s="39" t="s">
        <v>105</v>
      </c>
      <c r="C35" s="40" t="s">
        <v>106</v>
      </c>
      <c r="D35" s="47"/>
      <c r="E35" s="48">
        <f>E30+E32+E34</f>
        <v>0</v>
      </c>
      <c r="F35" s="48">
        <f>F30</f>
        <v>0</v>
      </c>
      <c r="G35" s="48">
        <f>G30</f>
        <v>0</v>
      </c>
      <c r="H35" s="48">
        <f>H30</f>
        <v>0</v>
      </c>
      <c r="I35" s="48">
        <f>I30</f>
        <v>0</v>
      </c>
      <c r="J35" s="49">
        <v>0</v>
      </c>
    </row>
    <row r="36" spans="1:11" s="5" customFormat="1" ht="16.2" x14ac:dyDescent="0.3">
      <c r="A36" s="38">
        <f t="shared" si="1"/>
        <v>32</v>
      </c>
      <c r="B36" s="40"/>
      <c r="C36" s="40" t="s">
        <v>107</v>
      </c>
      <c r="D36" s="47"/>
      <c r="E36" s="48">
        <f>E29+E35</f>
        <v>0</v>
      </c>
      <c r="F36" s="48">
        <f>F29+F35</f>
        <v>1377</v>
      </c>
      <c r="G36" s="48">
        <f>G29+G35</f>
        <v>1377</v>
      </c>
      <c r="H36" s="48">
        <f>H29+H35</f>
        <v>49494</v>
      </c>
      <c r="I36" s="48">
        <f>I29+I35</f>
        <v>49494</v>
      </c>
      <c r="J36" s="49">
        <f t="shared" si="3"/>
        <v>1</v>
      </c>
    </row>
    <row r="37" spans="1:11" s="5" customFormat="1" ht="16.2" x14ac:dyDescent="0.3">
      <c r="A37" s="6">
        <f t="shared" si="1"/>
        <v>33</v>
      </c>
      <c r="B37" s="16" t="s">
        <v>108</v>
      </c>
      <c r="C37" s="17" t="s">
        <v>109</v>
      </c>
      <c r="D37" s="43" t="s">
        <v>110</v>
      </c>
      <c r="E37" s="44">
        <f>E38+E39</f>
        <v>246664025</v>
      </c>
      <c r="F37" s="44">
        <f t="shared" ref="F37:I37" si="5">F38+F39</f>
        <v>246662648</v>
      </c>
      <c r="G37" s="44">
        <f t="shared" si="5"/>
        <v>246962648</v>
      </c>
      <c r="H37" s="44">
        <f t="shared" si="5"/>
        <v>228272665</v>
      </c>
      <c r="I37" s="44">
        <f t="shared" si="5"/>
        <v>228272665</v>
      </c>
      <c r="J37" s="19">
        <f t="shared" si="3"/>
        <v>1</v>
      </c>
    </row>
    <row r="38" spans="1:11" s="5" customFormat="1" x14ac:dyDescent="0.3">
      <c r="A38" s="6">
        <f t="shared" si="1"/>
        <v>34</v>
      </c>
      <c r="B38" s="31" t="s">
        <v>111</v>
      </c>
      <c r="C38" s="31" t="s">
        <v>112</v>
      </c>
      <c r="D38" s="15" t="s">
        <v>113</v>
      </c>
      <c r="E38" s="45">
        <v>0</v>
      </c>
      <c r="F38" s="50">
        <v>12091910</v>
      </c>
      <c r="G38" s="50">
        <v>12091910</v>
      </c>
      <c r="H38" s="50">
        <v>12091910</v>
      </c>
      <c r="I38" s="50">
        <v>12091910</v>
      </c>
      <c r="J38" s="36">
        <f t="shared" si="3"/>
        <v>1</v>
      </c>
    </row>
    <row r="39" spans="1:11" x14ac:dyDescent="0.3">
      <c r="A39" s="6">
        <f t="shared" si="1"/>
        <v>35</v>
      </c>
      <c r="B39" s="31" t="s">
        <v>114</v>
      </c>
      <c r="C39" s="31" t="s">
        <v>115</v>
      </c>
      <c r="D39" s="7" t="s">
        <v>116</v>
      </c>
      <c r="E39" s="34">
        <v>246664025</v>
      </c>
      <c r="F39" s="34">
        <v>234570738</v>
      </c>
      <c r="G39" s="34">
        <v>234870738</v>
      </c>
      <c r="H39" s="34">
        <v>216180755</v>
      </c>
      <c r="I39" s="50">
        <v>216180755</v>
      </c>
      <c r="J39" s="36">
        <f t="shared" si="3"/>
        <v>1</v>
      </c>
    </row>
    <row r="40" spans="1:11" x14ac:dyDescent="0.3">
      <c r="A40" s="38">
        <f t="shared" si="1"/>
        <v>36</v>
      </c>
      <c r="B40" s="39" t="s">
        <v>117</v>
      </c>
      <c r="C40" s="40" t="s">
        <v>118</v>
      </c>
      <c r="D40" s="39"/>
      <c r="E40" s="41">
        <f>E37</f>
        <v>246664025</v>
      </c>
      <c r="F40" s="41">
        <f>SUM(F38:F39)</f>
        <v>246662648</v>
      </c>
      <c r="G40" s="41">
        <f>SUM(G38:G39)</f>
        <v>246962648</v>
      </c>
      <c r="H40" s="41">
        <f>SUM(H38:H39)</f>
        <v>228272665</v>
      </c>
      <c r="I40" s="41">
        <f>SUM(I38:I39)</f>
        <v>228272665</v>
      </c>
      <c r="J40" s="42">
        <f t="shared" si="3"/>
        <v>1</v>
      </c>
    </row>
    <row r="41" spans="1:11" ht="16.2" x14ac:dyDescent="0.3">
      <c r="A41" s="38">
        <f t="shared" si="1"/>
        <v>37</v>
      </c>
      <c r="B41" s="77" t="s">
        <v>119</v>
      </c>
      <c r="C41" s="78"/>
      <c r="D41" s="51"/>
      <c r="E41" s="52">
        <f>E36+E37</f>
        <v>246664025</v>
      </c>
      <c r="F41" s="52">
        <f t="shared" ref="F41:I41" si="6">F36+F37</f>
        <v>246664025</v>
      </c>
      <c r="G41" s="52">
        <f t="shared" si="6"/>
        <v>246964025</v>
      </c>
      <c r="H41" s="52">
        <f t="shared" si="6"/>
        <v>228322159</v>
      </c>
      <c r="I41" s="52">
        <f t="shared" si="6"/>
        <v>228322159</v>
      </c>
      <c r="J41" s="49">
        <f t="shared" si="3"/>
        <v>1</v>
      </c>
      <c r="K41" s="53"/>
    </row>
    <row r="42" spans="1:11" x14ac:dyDescent="0.3">
      <c r="A42" s="6">
        <f t="shared" si="1"/>
        <v>38</v>
      </c>
      <c r="B42" s="79" t="s">
        <v>120</v>
      </c>
      <c r="C42" s="80"/>
      <c r="D42" s="80"/>
      <c r="E42" s="80"/>
      <c r="F42" s="80"/>
      <c r="G42" s="80"/>
      <c r="H42" s="80"/>
      <c r="I42" s="80"/>
      <c r="J42" s="81"/>
    </row>
    <row r="43" spans="1:11" ht="16.2" x14ac:dyDescent="0.3">
      <c r="A43" s="6">
        <f t="shared" si="1"/>
        <v>39</v>
      </c>
      <c r="B43" s="17" t="s">
        <v>121</v>
      </c>
      <c r="C43" s="17" t="s">
        <v>122</v>
      </c>
      <c r="D43" s="16" t="s">
        <v>123</v>
      </c>
      <c r="E43" s="28">
        <f>E44+E54</f>
        <v>199559802</v>
      </c>
      <c r="F43" s="28">
        <f t="shared" ref="F43:I43" si="7">F44+F54</f>
        <v>199559802</v>
      </c>
      <c r="G43" s="28">
        <f t="shared" si="7"/>
        <v>199859802</v>
      </c>
      <c r="H43" s="28">
        <f t="shared" si="7"/>
        <v>190795840</v>
      </c>
      <c r="I43" s="28">
        <f t="shared" si="7"/>
        <v>190104540</v>
      </c>
      <c r="J43" s="54">
        <f>I43/H43</f>
        <v>0.99637675538418446</v>
      </c>
    </row>
    <row r="44" spans="1:11" x14ac:dyDescent="0.3">
      <c r="A44" s="6">
        <f t="shared" si="1"/>
        <v>40</v>
      </c>
      <c r="B44" s="21" t="s">
        <v>26</v>
      </c>
      <c r="C44" s="21" t="s">
        <v>124</v>
      </c>
      <c r="D44" s="20" t="s">
        <v>125</v>
      </c>
      <c r="E44" s="29">
        <f>SUM(E45:E53)</f>
        <v>196697202</v>
      </c>
      <c r="F44" s="29">
        <f t="shared" ref="F44:I44" si="8">SUM(F45:F53)</f>
        <v>196697202</v>
      </c>
      <c r="G44" s="29">
        <f t="shared" si="8"/>
        <v>196683362</v>
      </c>
      <c r="H44" s="29">
        <f t="shared" si="8"/>
        <v>187132584</v>
      </c>
      <c r="I44" s="29">
        <f t="shared" si="8"/>
        <v>186441284</v>
      </c>
      <c r="J44" s="55">
        <f t="shared" ref="J44:J95" si="9">I44/H44</f>
        <v>0.99630582774403409</v>
      </c>
    </row>
    <row r="45" spans="1:11" x14ac:dyDescent="0.3">
      <c r="A45" s="6">
        <f t="shared" si="1"/>
        <v>41</v>
      </c>
      <c r="B45" s="56" t="s">
        <v>126</v>
      </c>
      <c r="C45" s="31" t="s">
        <v>127</v>
      </c>
      <c r="D45" s="7" t="s">
        <v>128</v>
      </c>
      <c r="E45" s="26">
        <v>163180600</v>
      </c>
      <c r="F45" s="26">
        <v>163180600</v>
      </c>
      <c r="G45" s="26">
        <v>163180600</v>
      </c>
      <c r="H45" s="26">
        <v>152241372</v>
      </c>
      <c r="I45" s="26">
        <v>152241371</v>
      </c>
      <c r="J45" s="57">
        <f t="shared" si="9"/>
        <v>0.99999999343148327</v>
      </c>
    </row>
    <row r="46" spans="1:11" x14ac:dyDescent="0.3">
      <c r="A46" s="6">
        <f t="shared" si="1"/>
        <v>42</v>
      </c>
      <c r="B46" s="56" t="s">
        <v>129</v>
      </c>
      <c r="C46" s="58" t="s">
        <v>130</v>
      </c>
      <c r="D46" s="59" t="s">
        <v>131</v>
      </c>
      <c r="E46" s="26">
        <v>12033500</v>
      </c>
      <c r="F46" s="26">
        <v>12033500</v>
      </c>
      <c r="G46" s="26">
        <v>12033500</v>
      </c>
      <c r="H46" s="26">
        <v>15952000</v>
      </c>
      <c r="I46" s="26">
        <v>15952000</v>
      </c>
      <c r="J46" s="57">
        <f t="shared" si="9"/>
        <v>1</v>
      </c>
    </row>
    <row r="47" spans="1:11" x14ac:dyDescent="0.3">
      <c r="A47" s="6">
        <f t="shared" si="1"/>
        <v>43</v>
      </c>
      <c r="B47" s="56" t="s">
        <v>132</v>
      </c>
      <c r="C47" s="58" t="s">
        <v>133</v>
      </c>
      <c r="D47" s="59" t="s">
        <v>134</v>
      </c>
      <c r="E47" s="26">
        <v>3485000</v>
      </c>
      <c r="F47" s="26">
        <v>3485000</v>
      </c>
      <c r="G47" s="26">
        <v>3485000</v>
      </c>
      <c r="H47" s="26">
        <v>1038762</v>
      </c>
      <c r="I47" s="26">
        <v>1038762</v>
      </c>
      <c r="J47" s="57">
        <f t="shared" si="9"/>
        <v>1</v>
      </c>
    </row>
    <row r="48" spans="1:11" x14ac:dyDescent="0.3">
      <c r="A48" s="6">
        <f t="shared" si="1"/>
        <v>44</v>
      </c>
      <c r="B48" s="56" t="s">
        <v>135</v>
      </c>
      <c r="C48" s="58" t="s">
        <v>136</v>
      </c>
      <c r="D48" s="59" t="s">
        <v>137</v>
      </c>
      <c r="E48" s="26">
        <v>280100</v>
      </c>
      <c r="F48" s="26">
        <v>280100</v>
      </c>
      <c r="G48" s="26">
        <v>280100</v>
      </c>
      <c r="H48" s="26">
        <v>280100</v>
      </c>
      <c r="I48" s="26">
        <v>280100</v>
      </c>
      <c r="J48" s="57">
        <f t="shared" si="9"/>
        <v>1</v>
      </c>
    </row>
    <row r="49" spans="1:10" x14ac:dyDescent="0.3">
      <c r="A49" s="6">
        <f t="shared" si="1"/>
        <v>45</v>
      </c>
      <c r="B49" s="56" t="s">
        <v>138</v>
      </c>
      <c r="C49" s="58" t="s">
        <v>139</v>
      </c>
      <c r="D49" s="59" t="s">
        <v>140</v>
      </c>
      <c r="E49" s="26">
        <v>1748000</v>
      </c>
      <c r="F49" s="26">
        <v>1748000</v>
      </c>
      <c r="G49" s="26">
        <v>1748000</v>
      </c>
      <c r="H49" s="26">
        <v>1748000</v>
      </c>
      <c r="I49" s="26">
        <v>1732000</v>
      </c>
      <c r="J49" s="57">
        <f t="shared" si="9"/>
        <v>0.99084668192219683</v>
      </c>
    </row>
    <row r="50" spans="1:10" x14ac:dyDescent="0.3">
      <c r="A50" s="6">
        <f t="shared" si="1"/>
        <v>46</v>
      </c>
      <c r="B50" s="56" t="s">
        <v>141</v>
      </c>
      <c r="C50" s="31" t="s">
        <v>142</v>
      </c>
      <c r="D50" s="7" t="s">
        <v>143</v>
      </c>
      <c r="E50" s="26">
        <v>6338500</v>
      </c>
      <c r="F50" s="26">
        <v>6338500</v>
      </c>
      <c r="G50" s="26">
        <v>6338500</v>
      </c>
      <c r="H50" s="26">
        <v>6338500</v>
      </c>
      <c r="I50" s="26">
        <v>6325924</v>
      </c>
      <c r="J50" s="57">
        <f t="shared" si="9"/>
        <v>0.99801593436933034</v>
      </c>
    </row>
    <row r="51" spans="1:10" x14ac:dyDescent="0.3">
      <c r="A51" s="6">
        <f t="shared" si="1"/>
        <v>47</v>
      </c>
      <c r="B51" s="56" t="s">
        <v>144</v>
      </c>
      <c r="C51" s="60" t="s">
        <v>145</v>
      </c>
      <c r="D51" s="61" t="s">
        <v>146</v>
      </c>
      <c r="E51" s="26">
        <v>5475500</v>
      </c>
      <c r="F51" s="26">
        <v>5475500</v>
      </c>
      <c r="G51" s="26">
        <v>5475500</v>
      </c>
      <c r="H51" s="26">
        <v>4882283</v>
      </c>
      <c r="I51" s="26">
        <v>4219560</v>
      </c>
      <c r="J51" s="57">
        <f t="shared" si="9"/>
        <v>0.86425960969489068</v>
      </c>
    </row>
    <row r="52" spans="1:10" x14ac:dyDescent="0.3">
      <c r="A52" s="6">
        <f t="shared" si="1"/>
        <v>48</v>
      </c>
      <c r="B52" s="56" t="s">
        <v>147</v>
      </c>
      <c r="C52" s="60" t="s">
        <v>148</v>
      </c>
      <c r="D52" s="61" t="s">
        <v>149</v>
      </c>
      <c r="E52" s="26">
        <v>833352</v>
      </c>
      <c r="F52" s="26">
        <v>833352</v>
      </c>
      <c r="G52" s="26">
        <v>655778</v>
      </c>
      <c r="H52" s="26">
        <v>269453</v>
      </c>
      <c r="I52" s="26">
        <v>269453</v>
      </c>
      <c r="J52" s="57">
        <f t="shared" si="9"/>
        <v>1</v>
      </c>
    </row>
    <row r="53" spans="1:10" x14ac:dyDescent="0.3">
      <c r="A53" s="6">
        <f t="shared" si="1"/>
        <v>49</v>
      </c>
      <c r="B53" s="56" t="s">
        <v>150</v>
      </c>
      <c r="C53" s="60" t="s">
        <v>151</v>
      </c>
      <c r="D53" s="61" t="s">
        <v>152</v>
      </c>
      <c r="E53" s="26">
        <v>3322650</v>
      </c>
      <c r="F53" s="26">
        <v>3322650</v>
      </c>
      <c r="G53" s="26">
        <v>3486384</v>
      </c>
      <c r="H53" s="26">
        <v>4382114</v>
      </c>
      <c r="I53" s="26">
        <v>4382114</v>
      </c>
      <c r="J53" s="57">
        <f t="shared" si="9"/>
        <v>1</v>
      </c>
    </row>
    <row r="54" spans="1:10" ht="16.2" x14ac:dyDescent="0.3">
      <c r="A54" s="6">
        <f t="shared" si="1"/>
        <v>50</v>
      </c>
      <c r="B54" s="21" t="s">
        <v>46</v>
      </c>
      <c r="C54" s="17" t="s">
        <v>153</v>
      </c>
      <c r="D54" s="16" t="s">
        <v>154</v>
      </c>
      <c r="E54" s="23">
        <f>SUM(E55:E57)</f>
        <v>2862600</v>
      </c>
      <c r="F54" s="23">
        <f t="shared" ref="F54:I54" si="10">SUM(F55:F57)</f>
        <v>2862600</v>
      </c>
      <c r="G54" s="23">
        <f t="shared" si="10"/>
        <v>3176440</v>
      </c>
      <c r="H54" s="23">
        <f t="shared" si="10"/>
        <v>3663256</v>
      </c>
      <c r="I54" s="23">
        <f t="shared" si="10"/>
        <v>3663256</v>
      </c>
      <c r="J54" s="54">
        <f t="shared" si="9"/>
        <v>1</v>
      </c>
    </row>
    <row r="55" spans="1:10" x14ac:dyDescent="0.3">
      <c r="A55" s="6">
        <f t="shared" si="1"/>
        <v>51</v>
      </c>
      <c r="B55" s="56" t="s">
        <v>155</v>
      </c>
      <c r="C55" s="31" t="s">
        <v>156</v>
      </c>
      <c r="D55" s="7" t="s">
        <v>157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57">
        <v>0</v>
      </c>
    </row>
    <row r="56" spans="1:10" x14ac:dyDescent="0.3">
      <c r="A56" s="6">
        <f t="shared" si="1"/>
        <v>52</v>
      </c>
      <c r="B56" s="56" t="s">
        <v>158</v>
      </c>
      <c r="C56" s="31" t="s">
        <v>159</v>
      </c>
      <c r="D56" s="7" t="s">
        <v>160</v>
      </c>
      <c r="E56" s="34">
        <v>2862600</v>
      </c>
      <c r="F56" s="34">
        <v>2862600</v>
      </c>
      <c r="G56" s="34">
        <v>3176440</v>
      </c>
      <c r="H56" s="34">
        <v>3663256</v>
      </c>
      <c r="I56" s="34">
        <v>3663256</v>
      </c>
      <c r="J56" s="57">
        <f t="shared" si="9"/>
        <v>1</v>
      </c>
    </row>
    <row r="57" spans="1:10" x14ac:dyDescent="0.3">
      <c r="A57" s="6">
        <f t="shared" si="1"/>
        <v>53</v>
      </c>
      <c r="B57" s="56" t="s">
        <v>161</v>
      </c>
      <c r="C57" s="31" t="s">
        <v>162</v>
      </c>
      <c r="D57" s="7" t="s">
        <v>163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57">
        <v>0</v>
      </c>
    </row>
    <row r="58" spans="1:10" ht="16.2" x14ac:dyDescent="0.3">
      <c r="A58" s="6">
        <f t="shared" si="1"/>
        <v>54</v>
      </c>
      <c r="B58" s="17" t="s">
        <v>49</v>
      </c>
      <c r="C58" s="17" t="s">
        <v>164</v>
      </c>
      <c r="D58" s="16" t="s">
        <v>165</v>
      </c>
      <c r="E58" s="23">
        <v>33869611</v>
      </c>
      <c r="F58" s="23">
        <v>33869611</v>
      </c>
      <c r="G58" s="23">
        <v>33847611</v>
      </c>
      <c r="H58" s="23">
        <v>33847611</v>
      </c>
      <c r="I58" s="23">
        <v>28229451</v>
      </c>
      <c r="J58" s="54">
        <f t="shared" si="9"/>
        <v>0.83401605507697429</v>
      </c>
    </row>
    <row r="59" spans="1:10" ht="19.5" customHeight="1" x14ac:dyDescent="0.3">
      <c r="A59" s="6">
        <f t="shared" si="1"/>
        <v>55</v>
      </c>
      <c r="B59" s="17" t="s">
        <v>64</v>
      </c>
      <c r="C59" s="17" t="s">
        <v>166</v>
      </c>
      <c r="D59" s="16" t="s">
        <v>167</v>
      </c>
      <c r="E59" s="28">
        <f>E60+E61+E62+E69+E72</f>
        <v>13185250</v>
      </c>
      <c r="F59" s="28">
        <f>F60+F61+F62+F69+F72</f>
        <v>13185250</v>
      </c>
      <c r="G59" s="28">
        <f>G60+G61+G62+G69+G72</f>
        <v>13207250</v>
      </c>
      <c r="H59" s="28">
        <f>H60+H61+H62+H69+H72</f>
        <v>3629346</v>
      </c>
      <c r="I59" s="28">
        <f>I60+I61+I62+I69+I72</f>
        <v>2855632</v>
      </c>
      <c r="J59" s="54">
        <f t="shared" si="9"/>
        <v>0.78681723924916502</v>
      </c>
    </row>
    <row r="60" spans="1:10" ht="15.75" customHeight="1" x14ac:dyDescent="0.3">
      <c r="A60" s="6">
        <f t="shared" si="1"/>
        <v>56</v>
      </c>
      <c r="B60" s="31" t="s">
        <v>67</v>
      </c>
      <c r="C60" s="31" t="s">
        <v>168</v>
      </c>
      <c r="D60" s="7" t="s">
        <v>169</v>
      </c>
      <c r="E60" s="26">
        <v>266000</v>
      </c>
      <c r="F60" s="26">
        <v>266000</v>
      </c>
      <c r="G60" s="26">
        <v>266000</v>
      </c>
      <c r="H60" s="26">
        <v>266000</v>
      </c>
      <c r="I60" s="26">
        <v>115431</v>
      </c>
      <c r="J60" s="57">
        <f t="shared" si="9"/>
        <v>0.43395112781954887</v>
      </c>
    </row>
    <row r="61" spans="1:10" ht="16.5" customHeight="1" x14ac:dyDescent="0.3">
      <c r="A61" s="6">
        <f t="shared" si="1"/>
        <v>57</v>
      </c>
      <c r="B61" s="31" t="s">
        <v>70</v>
      </c>
      <c r="C61" s="31" t="s">
        <v>170</v>
      </c>
      <c r="D61" s="7" t="s">
        <v>171</v>
      </c>
      <c r="E61" s="26">
        <v>131000</v>
      </c>
      <c r="F61" s="26">
        <v>131000</v>
      </c>
      <c r="G61" s="26">
        <v>131000</v>
      </c>
      <c r="H61" s="26">
        <v>131000</v>
      </c>
      <c r="I61" s="26">
        <v>95826</v>
      </c>
      <c r="J61" s="57">
        <f t="shared" si="9"/>
        <v>0.73149618320610688</v>
      </c>
    </row>
    <row r="62" spans="1:10" s="5" customFormat="1" ht="16.5" customHeight="1" x14ac:dyDescent="0.3">
      <c r="A62" s="6">
        <f t="shared" si="1"/>
        <v>58</v>
      </c>
      <c r="B62" s="21" t="s">
        <v>73</v>
      </c>
      <c r="C62" s="21" t="s">
        <v>172</v>
      </c>
      <c r="D62" s="20" t="s">
        <v>173</v>
      </c>
      <c r="E62" s="35">
        <f>SUM(E63:E68)</f>
        <v>10178250</v>
      </c>
      <c r="F62" s="23">
        <f>SUM(F63:F68)</f>
        <v>10178250</v>
      </c>
      <c r="G62" s="23">
        <f>SUM(G63:G68)</f>
        <v>10178250</v>
      </c>
      <c r="H62" s="23">
        <f>SUM(H63:H68)</f>
        <v>1795110</v>
      </c>
      <c r="I62" s="23">
        <f>SUM(I63:I68)</f>
        <v>1795110</v>
      </c>
      <c r="J62" s="54">
        <f t="shared" si="9"/>
        <v>1</v>
      </c>
    </row>
    <row r="63" spans="1:10" x14ac:dyDescent="0.3">
      <c r="A63" s="6">
        <f t="shared" si="1"/>
        <v>59</v>
      </c>
      <c r="B63" s="56" t="s">
        <v>174</v>
      </c>
      <c r="C63" s="31" t="s">
        <v>175</v>
      </c>
      <c r="D63" s="7" t="s">
        <v>176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57">
        <v>0</v>
      </c>
    </row>
    <row r="64" spans="1:10" x14ac:dyDescent="0.3">
      <c r="A64" s="6">
        <f t="shared" si="1"/>
        <v>60</v>
      </c>
      <c r="B64" s="56" t="s">
        <v>177</v>
      </c>
      <c r="C64" s="31" t="s">
        <v>178</v>
      </c>
      <c r="D64" s="7" t="s">
        <v>179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57">
        <v>0</v>
      </c>
    </row>
    <row r="65" spans="1:10" x14ac:dyDescent="0.3">
      <c r="A65" s="6">
        <f t="shared" si="1"/>
        <v>61</v>
      </c>
      <c r="B65" s="56" t="s">
        <v>180</v>
      </c>
      <c r="C65" s="31" t="s">
        <v>181</v>
      </c>
      <c r="D65" s="7" t="s">
        <v>182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57">
        <v>0</v>
      </c>
    </row>
    <row r="66" spans="1:10" x14ac:dyDescent="0.3">
      <c r="A66" s="6">
        <f t="shared" si="1"/>
        <v>62</v>
      </c>
      <c r="B66" s="56" t="s">
        <v>183</v>
      </c>
      <c r="C66" s="31" t="s">
        <v>184</v>
      </c>
      <c r="D66" s="7" t="s">
        <v>185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57">
        <v>0</v>
      </c>
    </row>
    <row r="67" spans="1:10" x14ac:dyDescent="0.3">
      <c r="A67" s="6">
        <f t="shared" si="1"/>
        <v>63</v>
      </c>
      <c r="B67" s="56" t="s">
        <v>186</v>
      </c>
      <c r="C67" s="31" t="s">
        <v>187</v>
      </c>
      <c r="D67" s="7" t="s">
        <v>188</v>
      </c>
      <c r="E67" s="26">
        <v>5310000</v>
      </c>
      <c r="F67" s="26">
        <v>5310000</v>
      </c>
      <c r="G67" s="26">
        <v>5310000</v>
      </c>
      <c r="H67" s="26">
        <v>295000</v>
      </c>
      <c r="I67" s="26">
        <v>295000</v>
      </c>
      <c r="J67" s="57">
        <f t="shared" si="9"/>
        <v>1</v>
      </c>
    </row>
    <row r="68" spans="1:10" x14ac:dyDescent="0.3">
      <c r="A68" s="6">
        <f t="shared" si="1"/>
        <v>64</v>
      </c>
      <c r="B68" s="56" t="s">
        <v>189</v>
      </c>
      <c r="C68" s="31" t="s">
        <v>190</v>
      </c>
      <c r="D68" s="7" t="s">
        <v>191</v>
      </c>
      <c r="E68" s="26">
        <v>4868250</v>
      </c>
      <c r="F68" s="26">
        <v>4868250</v>
      </c>
      <c r="G68" s="26">
        <v>4868250</v>
      </c>
      <c r="H68" s="26">
        <v>1500110</v>
      </c>
      <c r="I68" s="26">
        <v>1500110</v>
      </c>
      <c r="J68" s="57">
        <f t="shared" si="9"/>
        <v>1</v>
      </c>
    </row>
    <row r="69" spans="1:10" s="5" customFormat="1" ht="16.5" customHeight="1" x14ac:dyDescent="0.3">
      <c r="A69" s="6">
        <f t="shared" si="1"/>
        <v>65</v>
      </c>
      <c r="B69" s="62" t="s">
        <v>192</v>
      </c>
      <c r="C69" s="63" t="s">
        <v>193</v>
      </c>
      <c r="D69" s="16" t="s">
        <v>194</v>
      </c>
      <c r="E69" s="28">
        <f>E70+E71</f>
        <v>1230000</v>
      </c>
      <c r="F69" s="28">
        <f t="shared" ref="F69:I69" si="11">F70+F71</f>
        <v>1230000</v>
      </c>
      <c r="G69" s="28">
        <f t="shared" si="11"/>
        <v>1230000</v>
      </c>
      <c r="H69" s="28">
        <f t="shared" si="11"/>
        <v>529694</v>
      </c>
      <c r="I69" s="28">
        <f t="shared" si="11"/>
        <v>529694</v>
      </c>
      <c r="J69" s="54">
        <f t="shared" si="9"/>
        <v>1</v>
      </c>
    </row>
    <row r="70" spans="1:10" x14ac:dyDescent="0.3">
      <c r="A70" s="6">
        <f t="shared" si="1"/>
        <v>66</v>
      </c>
      <c r="B70" s="56" t="s">
        <v>195</v>
      </c>
      <c r="C70" s="31" t="s">
        <v>196</v>
      </c>
      <c r="D70" s="7" t="s">
        <v>197</v>
      </c>
      <c r="E70" s="34">
        <v>1230000</v>
      </c>
      <c r="F70" s="34">
        <v>1230000</v>
      </c>
      <c r="G70" s="34">
        <v>1230000</v>
      </c>
      <c r="H70" s="34">
        <v>529694</v>
      </c>
      <c r="I70" s="34">
        <v>529694</v>
      </c>
      <c r="J70" s="57">
        <f t="shared" si="9"/>
        <v>1</v>
      </c>
    </row>
    <row r="71" spans="1:10" x14ac:dyDescent="0.3">
      <c r="A71" s="6">
        <f t="shared" si="1"/>
        <v>67</v>
      </c>
      <c r="B71" s="56" t="s">
        <v>198</v>
      </c>
      <c r="C71" s="31" t="s">
        <v>199</v>
      </c>
      <c r="D71" s="7" t="s">
        <v>200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57">
        <v>0</v>
      </c>
    </row>
    <row r="72" spans="1:10" s="5" customFormat="1" ht="18" customHeight="1" x14ac:dyDescent="0.3">
      <c r="A72" s="6">
        <f t="shared" si="1"/>
        <v>68</v>
      </c>
      <c r="B72" s="17" t="s">
        <v>201</v>
      </c>
      <c r="C72" s="17" t="s">
        <v>202</v>
      </c>
      <c r="D72" s="16" t="s">
        <v>203</v>
      </c>
      <c r="E72" s="28">
        <f>E73+E74+E75</f>
        <v>1380000</v>
      </c>
      <c r="F72" s="28">
        <f t="shared" ref="F72:I72" si="12">F73+F74+F75</f>
        <v>1380000</v>
      </c>
      <c r="G72" s="28">
        <f t="shared" si="12"/>
        <v>1402000</v>
      </c>
      <c r="H72" s="28">
        <f t="shared" si="12"/>
        <v>907542</v>
      </c>
      <c r="I72" s="28">
        <f t="shared" si="12"/>
        <v>319571</v>
      </c>
      <c r="J72" s="54">
        <f t="shared" si="9"/>
        <v>0.35212805578144041</v>
      </c>
    </row>
    <row r="73" spans="1:10" x14ac:dyDescent="0.3">
      <c r="A73" s="6">
        <f t="shared" ref="A73:A95" si="13">A72+1</f>
        <v>69</v>
      </c>
      <c r="B73" s="56" t="s">
        <v>204</v>
      </c>
      <c r="C73" s="31" t="s">
        <v>205</v>
      </c>
      <c r="D73" s="7" t="s">
        <v>206</v>
      </c>
      <c r="E73" s="34">
        <v>1375000</v>
      </c>
      <c r="F73" s="34">
        <v>1375000</v>
      </c>
      <c r="G73" s="34">
        <v>1375000</v>
      </c>
      <c r="H73" s="34">
        <v>880542</v>
      </c>
      <c r="I73" s="34">
        <v>293289</v>
      </c>
      <c r="J73" s="57">
        <f t="shared" si="9"/>
        <v>0.33307780889497607</v>
      </c>
    </row>
    <row r="74" spans="1:10" x14ac:dyDescent="0.3">
      <c r="A74" s="6">
        <f t="shared" si="13"/>
        <v>70</v>
      </c>
      <c r="B74" s="56" t="s">
        <v>207</v>
      </c>
      <c r="C74" s="31" t="s">
        <v>208</v>
      </c>
      <c r="D74" s="7" t="s">
        <v>209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57">
        <v>0</v>
      </c>
    </row>
    <row r="75" spans="1:10" x14ac:dyDescent="0.3">
      <c r="A75" s="6">
        <f t="shared" si="13"/>
        <v>71</v>
      </c>
      <c r="B75" s="56" t="s">
        <v>210</v>
      </c>
      <c r="C75" s="31" t="s">
        <v>211</v>
      </c>
      <c r="D75" s="7" t="s">
        <v>212</v>
      </c>
      <c r="E75" s="34">
        <v>5000</v>
      </c>
      <c r="F75" s="34">
        <v>5000</v>
      </c>
      <c r="G75" s="34">
        <v>27000</v>
      </c>
      <c r="H75" s="34">
        <v>27000</v>
      </c>
      <c r="I75" s="34">
        <v>26282</v>
      </c>
      <c r="J75" s="57">
        <f t="shared" si="9"/>
        <v>0.97340740740740739</v>
      </c>
    </row>
    <row r="76" spans="1:10" ht="16.2" x14ac:dyDescent="0.3">
      <c r="A76" s="6">
        <f t="shared" si="13"/>
        <v>72</v>
      </c>
      <c r="B76" s="16" t="s">
        <v>85</v>
      </c>
      <c r="C76" s="17" t="s">
        <v>213</v>
      </c>
      <c r="D76" s="16" t="s">
        <v>214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54">
        <v>0</v>
      </c>
    </row>
    <row r="77" spans="1:10" ht="16.2" x14ac:dyDescent="0.3">
      <c r="A77" s="6">
        <f t="shared" si="13"/>
        <v>73</v>
      </c>
      <c r="B77" s="16" t="s">
        <v>90</v>
      </c>
      <c r="C77" s="17" t="s">
        <v>215</v>
      </c>
      <c r="D77" s="16" t="s">
        <v>216</v>
      </c>
      <c r="E77" s="23">
        <f>SUM(E78:E81)</f>
        <v>49362</v>
      </c>
      <c r="F77" s="23">
        <f>SUM(F79:F81)</f>
        <v>49362</v>
      </c>
      <c r="G77" s="23">
        <f>SUM(G79:G81)</f>
        <v>49362</v>
      </c>
      <c r="H77" s="23">
        <f>SUM(H79:H81)</f>
        <v>49362</v>
      </c>
      <c r="I77" s="23">
        <f>SUM(I79:I81)</f>
        <v>49362</v>
      </c>
      <c r="J77" s="54">
        <f t="shared" si="9"/>
        <v>1</v>
      </c>
    </row>
    <row r="78" spans="1:10" x14ac:dyDescent="0.3">
      <c r="A78" s="6">
        <f t="shared" si="13"/>
        <v>74</v>
      </c>
      <c r="B78" s="56" t="s">
        <v>217</v>
      </c>
      <c r="C78" s="31" t="s">
        <v>218</v>
      </c>
      <c r="D78" s="7" t="s">
        <v>219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57">
        <v>0</v>
      </c>
    </row>
    <row r="79" spans="1:10" x14ac:dyDescent="0.3">
      <c r="A79" s="6">
        <f t="shared" si="13"/>
        <v>75</v>
      </c>
      <c r="B79" s="56" t="s">
        <v>220</v>
      </c>
      <c r="C79" s="31" t="s">
        <v>221</v>
      </c>
      <c r="D79" s="7" t="s">
        <v>222</v>
      </c>
      <c r="E79" s="26">
        <v>49362</v>
      </c>
      <c r="F79" s="26">
        <v>49362</v>
      </c>
      <c r="G79" s="26">
        <v>49362</v>
      </c>
      <c r="H79" s="26">
        <v>49362</v>
      </c>
      <c r="I79" s="26">
        <v>49362</v>
      </c>
      <c r="J79" s="57">
        <f t="shared" si="9"/>
        <v>1</v>
      </c>
    </row>
    <row r="80" spans="1:10" x14ac:dyDescent="0.3">
      <c r="A80" s="6">
        <f t="shared" si="13"/>
        <v>76</v>
      </c>
      <c r="B80" s="56" t="s">
        <v>223</v>
      </c>
      <c r="C80" s="31" t="s">
        <v>224</v>
      </c>
      <c r="D80" s="7" t="s">
        <v>225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57">
        <v>0</v>
      </c>
    </row>
    <row r="81" spans="1:10" x14ac:dyDescent="0.3">
      <c r="A81" s="6">
        <f t="shared" si="13"/>
        <v>77</v>
      </c>
      <c r="B81" s="56" t="s">
        <v>226</v>
      </c>
      <c r="C81" s="31" t="s">
        <v>227</v>
      </c>
      <c r="D81" s="7" t="s">
        <v>228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57">
        <v>0</v>
      </c>
    </row>
    <row r="82" spans="1:10" ht="16.2" x14ac:dyDescent="0.3">
      <c r="A82" s="38">
        <f t="shared" si="13"/>
        <v>78</v>
      </c>
      <c r="B82" s="39" t="s">
        <v>88</v>
      </c>
      <c r="C82" s="64" t="s">
        <v>229</v>
      </c>
      <c r="D82" s="51"/>
      <c r="E82" s="52">
        <f>E43+E58+E59+E76+E77</f>
        <v>246664025</v>
      </c>
      <c r="F82" s="52">
        <f t="shared" ref="F82:I82" si="14">F43+F58+F59+F76+F77</f>
        <v>246664025</v>
      </c>
      <c r="G82" s="52">
        <f t="shared" si="14"/>
        <v>246964025</v>
      </c>
      <c r="H82" s="52">
        <f t="shared" si="14"/>
        <v>228322159</v>
      </c>
      <c r="I82" s="52">
        <f t="shared" si="14"/>
        <v>221238985</v>
      </c>
      <c r="J82" s="65">
        <f t="shared" si="9"/>
        <v>0.9689772817889305</v>
      </c>
    </row>
    <row r="83" spans="1:10" ht="16.2" x14ac:dyDescent="0.3">
      <c r="A83" s="6">
        <f t="shared" si="13"/>
        <v>79</v>
      </c>
      <c r="B83" s="16" t="s">
        <v>230</v>
      </c>
      <c r="C83" s="63" t="s">
        <v>231</v>
      </c>
      <c r="D83" s="16" t="s">
        <v>232</v>
      </c>
      <c r="E83" s="28"/>
      <c r="F83" s="66"/>
      <c r="G83" s="66"/>
      <c r="H83" s="66"/>
      <c r="I83" s="66"/>
      <c r="J83" s="55"/>
    </row>
    <row r="84" spans="1:10" ht="16.2" x14ac:dyDescent="0.3">
      <c r="A84" s="6">
        <f t="shared" si="13"/>
        <v>80</v>
      </c>
      <c r="B84" s="16" t="s">
        <v>102</v>
      </c>
      <c r="C84" s="63" t="s">
        <v>233</v>
      </c>
      <c r="D84" s="16" t="s">
        <v>234</v>
      </c>
      <c r="E84" s="67"/>
      <c r="F84" s="68"/>
      <c r="G84" s="68"/>
      <c r="H84" s="68"/>
      <c r="I84" s="68"/>
      <c r="J84" s="55"/>
    </row>
    <row r="85" spans="1:10" ht="16.2" x14ac:dyDescent="0.3">
      <c r="A85" s="6">
        <f t="shared" si="13"/>
        <v>81</v>
      </c>
      <c r="B85" s="16" t="s">
        <v>108</v>
      </c>
      <c r="C85" s="63" t="s">
        <v>235</v>
      </c>
      <c r="D85" s="16" t="s">
        <v>236</v>
      </c>
      <c r="E85" s="67"/>
      <c r="F85" s="68"/>
      <c r="G85" s="68"/>
      <c r="H85" s="68"/>
      <c r="I85" s="68"/>
      <c r="J85" s="55"/>
    </row>
    <row r="86" spans="1:10" x14ac:dyDescent="0.3">
      <c r="A86" s="38">
        <f t="shared" si="13"/>
        <v>82</v>
      </c>
      <c r="B86" s="39" t="s">
        <v>105</v>
      </c>
      <c r="C86" s="40" t="s">
        <v>237</v>
      </c>
      <c r="D86" s="39"/>
      <c r="E86" s="41">
        <f>SUM(E83:E85)</f>
        <v>0</v>
      </c>
      <c r="F86" s="41">
        <f>SUM(F84:F85)</f>
        <v>0</v>
      </c>
      <c r="G86" s="41">
        <v>0</v>
      </c>
      <c r="H86" s="41">
        <v>0</v>
      </c>
      <c r="I86" s="41">
        <v>0</v>
      </c>
      <c r="J86" s="65">
        <v>0</v>
      </c>
    </row>
    <row r="87" spans="1:10" x14ac:dyDescent="0.3">
      <c r="A87" s="38">
        <f t="shared" si="13"/>
        <v>83</v>
      </c>
      <c r="B87" s="40"/>
      <c r="C87" s="40" t="s">
        <v>238</v>
      </c>
      <c r="D87" s="39"/>
      <c r="E87" s="41">
        <f>E82+E86</f>
        <v>246664025</v>
      </c>
      <c r="F87" s="41">
        <f>F82+F86</f>
        <v>246664025</v>
      </c>
      <c r="G87" s="41">
        <f>G82+G86</f>
        <v>246964025</v>
      </c>
      <c r="H87" s="41">
        <f>H82+H86</f>
        <v>228322159</v>
      </c>
      <c r="I87" s="41">
        <f>I82+I86</f>
        <v>221238985</v>
      </c>
      <c r="J87" s="65">
        <f t="shared" si="9"/>
        <v>0.9689772817889305</v>
      </c>
    </row>
    <row r="88" spans="1:10" ht="16.2" x14ac:dyDescent="0.3">
      <c r="A88" s="6">
        <f t="shared" si="13"/>
        <v>84</v>
      </c>
      <c r="B88" s="16" t="s">
        <v>239</v>
      </c>
      <c r="C88" s="17" t="s">
        <v>240</v>
      </c>
      <c r="D88" s="16" t="s">
        <v>241</v>
      </c>
      <c r="E88" s="28">
        <f>E89+E92+E93</f>
        <v>0</v>
      </c>
      <c r="F88" s="28">
        <f t="shared" ref="F88" si="15">F89+F92+F93</f>
        <v>0</v>
      </c>
      <c r="G88" s="28">
        <v>0</v>
      </c>
      <c r="H88" s="28">
        <v>0</v>
      </c>
      <c r="I88" s="28">
        <v>0</v>
      </c>
      <c r="J88" s="55">
        <v>0</v>
      </c>
    </row>
    <row r="89" spans="1:10" ht="16.2" x14ac:dyDescent="0.3">
      <c r="A89" s="6">
        <f t="shared" si="13"/>
        <v>85</v>
      </c>
      <c r="B89" s="62" t="s">
        <v>242</v>
      </c>
      <c r="C89" s="17" t="s">
        <v>243</v>
      </c>
      <c r="D89" s="16" t="s">
        <v>244</v>
      </c>
      <c r="E89" s="28">
        <f>E90+E91</f>
        <v>0</v>
      </c>
      <c r="F89" s="28">
        <f t="shared" ref="F89" si="16">F90+F91</f>
        <v>0</v>
      </c>
      <c r="G89" s="28">
        <v>0</v>
      </c>
      <c r="H89" s="28">
        <v>0</v>
      </c>
      <c r="I89" s="28">
        <v>0</v>
      </c>
      <c r="J89" s="55">
        <v>0</v>
      </c>
    </row>
    <row r="90" spans="1:10" ht="18" customHeight="1" x14ac:dyDescent="0.3">
      <c r="A90" s="6">
        <f t="shared" si="13"/>
        <v>86</v>
      </c>
      <c r="B90" s="69" t="s">
        <v>245</v>
      </c>
      <c r="C90" s="31" t="s">
        <v>246</v>
      </c>
      <c r="D90" s="7"/>
      <c r="E90" s="34"/>
      <c r="F90" s="34"/>
      <c r="G90" s="34"/>
      <c r="H90" s="34"/>
      <c r="I90" s="34"/>
      <c r="J90" s="55"/>
    </row>
    <row r="91" spans="1:10" ht="18" customHeight="1" x14ac:dyDescent="0.3">
      <c r="A91" s="6">
        <f t="shared" si="13"/>
        <v>87</v>
      </c>
      <c r="B91" s="69" t="s">
        <v>247</v>
      </c>
      <c r="C91" s="31" t="s">
        <v>248</v>
      </c>
      <c r="D91" s="7"/>
      <c r="E91" s="34"/>
      <c r="F91" s="34"/>
      <c r="G91" s="34"/>
      <c r="H91" s="34"/>
      <c r="I91" s="34"/>
      <c r="J91" s="55"/>
    </row>
    <row r="92" spans="1:10" ht="18" customHeight="1" x14ac:dyDescent="0.3">
      <c r="A92" s="6">
        <f t="shared" si="13"/>
        <v>88</v>
      </c>
      <c r="B92" s="70" t="s">
        <v>249</v>
      </c>
      <c r="C92" s="17" t="s">
        <v>250</v>
      </c>
      <c r="D92" s="16" t="s">
        <v>251</v>
      </c>
      <c r="E92" s="28"/>
      <c r="F92" s="29"/>
      <c r="G92" s="29"/>
      <c r="H92" s="29"/>
      <c r="I92" s="29"/>
      <c r="J92" s="55"/>
    </row>
    <row r="93" spans="1:10" ht="18" customHeight="1" x14ac:dyDescent="0.3">
      <c r="A93" s="6">
        <f t="shared" si="13"/>
        <v>89</v>
      </c>
      <c r="B93" s="62" t="s">
        <v>252</v>
      </c>
      <c r="C93" s="17" t="s">
        <v>253</v>
      </c>
      <c r="D93" s="16" t="s">
        <v>254</v>
      </c>
      <c r="E93" s="28"/>
      <c r="F93" s="29"/>
      <c r="G93" s="29"/>
      <c r="H93" s="29"/>
      <c r="I93" s="29"/>
      <c r="J93" s="55"/>
    </row>
    <row r="94" spans="1:10" x14ac:dyDescent="0.3">
      <c r="A94" s="38">
        <f t="shared" si="13"/>
        <v>90</v>
      </c>
      <c r="B94" s="39" t="s">
        <v>117</v>
      </c>
      <c r="C94" s="40" t="s">
        <v>255</v>
      </c>
      <c r="D94" s="39"/>
      <c r="E94" s="41">
        <f>E88</f>
        <v>0</v>
      </c>
      <c r="F94" s="41">
        <f>SUM(F92:F93)</f>
        <v>0</v>
      </c>
      <c r="G94" s="41">
        <v>0</v>
      </c>
      <c r="H94" s="41">
        <v>0</v>
      </c>
      <c r="I94" s="41">
        <v>0</v>
      </c>
      <c r="J94" s="65">
        <v>0</v>
      </c>
    </row>
    <row r="95" spans="1:10" ht="15" customHeight="1" x14ac:dyDescent="0.3">
      <c r="A95" s="38">
        <f t="shared" si="13"/>
        <v>91</v>
      </c>
      <c r="B95" s="77" t="s">
        <v>256</v>
      </c>
      <c r="C95" s="78"/>
      <c r="D95" s="51"/>
      <c r="E95" s="52">
        <f>E87+E88</f>
        <v>246664025</v>
      </c>
      <c r="F95" s="52">
        <f t="shared" ref="F95:I95" si="17">F87+F88</f>
        <v>246664025</v>
      </c>
      <c r="G95" s="52">
        <f t="shared" si="17"/>
        <v>246964025</v>
      </c>
      <c r="H95" s="52">
        <f t="shared" si="17"/>
        <v>228322159</v>
      </c>
      <c r="I95" s="52">
        <f t="shared" si="17"/>
        <v>221238985</v>
      </c>
      <c r="J95" s="65">
        <f t="shared" si="9"/>
        <v>0.9689772817889305</v>
      </c>
    </row>
    <row r="96" spans="1:10" x14ac:dyDescent="0.3">
      <c r="I96" s="73"/>
    </row>
  </sheetData>
  <mergeCells count="9">
    <mergeCell ref="B6:J6"/>
    <mergeCell ref="B41:C41"/>
    <mergeCell ref="B42:J42"/>
    <mergeCell ref="B95:C95"/>
    <mergeCell ref="A1:J1"/>
    <mergeCell ref="A2:J2"/>
    <mergeCell ref="A4:A5"/>
    <mergeCell ref="B4:B5"/>
    <mergeCell ref="C4:C5"/>
  </mergeCells>
  <pageMargins left="0.7" right="0.7" top="0.75" bottom="0.75" header="0.3" footer="0.3"/>
  <pageSetup paperSize="9" scale="73" orientation="landscape" r:id="rId1"/>
  <rowBreaks count="2" manualBreakCount="2">
    <brk id="41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Tihany</dc:creator>
  <cp:lastModifiedBy>User</cp:lastModifiedBy>
  <dcterms:created xsi:type="dcterms:W3CDTF">2024-04-26T09:39:24Z</dcterms:created>
  <dcterms:modified xsi:type="dcterms:W3CDTF">2024-05-21T13:01:22Z</dcterms:modified>
</cp:coreProperties>
</file>